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jordje.jovanovic\Desktop\ciscenje kanala 2025 okt\za sajt\"/>
    </mc:Choice>
  </mc:AlternateContent>
  <xr:revisionPtr revIDLastSave="0" documentId="13_ncr:1_{CD697478-4ADC-4A02-92AA-2EEA4BC93ECF}" xr6:coauthVersionLast="47" xr6:coauthVersionMax="47" xr10:uidLastSave="{00000000-0000-0000-0000-000000000000}"/>
  <bookViews>
    <workbookView xWindow="-28920" yWindow="-15" windowWidth="29040" windowHeight="15840" tabRatio="500" xr2:uid="{A146802C-8DA7-493A-B408-A00595F10719}"/>
  </bookViews>
  <sheets>
    <sheet name="Sve klima komore" sheetId="1" r:id="rId1"/>
  </sheets>
  <calcPr calcId="191029" iterateDelta="1E-4"/>
</workbook>
</file>

<file path=xl/calcChain.xml><?xml version="1.0" encoding="utf-8"?>
<calcChain xmlns="http://schemas.openxmlformats.org/spreadsheetml/2006/main">
  <c r="D26" i="1" l="1"/>
  <c r="D23" i="1"/>
  <c r="D24" i="1" s="1"/>
  <c r="F24" i="1" s="1"/>
  <c r="D17" i="1"/>
  <c r="D14" i="1"/>
  <c r="D15" i="1" s="1"/>
  <c r="F15" i="1" s="1"/>
  <c r="D11" i="1"/>
  <c r="D8" i="1"/>
  <c r="D27" i="1"/>
  <c r="F27" i="1" s="1"/>
  <c r="F26" i="1"/>
  <c r="D20" i="1"/>
  <c r="F20" i="1" s="1"/>
  <c r="F17" i="1"/>
  <c r="F8" i="1"/>
  <c r="F35" i="1"/>
  <c r="F34" i="1"/>
  <c r="F32" i="1"/>
  <c r="F31" i="1"/>
  <c r="D80" i="1"/>
  <c r="D66" i="1"/>
  <c r="F11" i="1" s="1"/>
  <c r="F14" i="1" l="1"/>
  <c r="D18" i="1"/>
  <c r="F18" i="1" s="1"/>
  <c r="F23" i="1"/>
  <c r="D9" i="1"/>
  <c r="F9" i="1" s="1"/>
  <c r="D21" i="1"/>
  <c r="F21" i="1" s="1"/>
  <c r="D12" i="1"/>
  <c r="F12" i="1" s="1"/>
  <c r="E37" i="1" l="1"/>
</calcChain>
</file>

<file path=xl/sharedStrings.xml><?xml version="1.0" encoding="utf-8"?>
<sst xmlns="http://schemas.openxmlformats.org/spreadsheetml/2006/main" count="121" uniqueCount="70">
  <si>
    <t>ком</t>
  </si>
  <si>
    <t>количина</t>
  </si>
  <si>
    <t>СИСТЕМ - Опис</t>
  </si>
  <si>
    <t>јединица 
мере</t>
  </si>
  <si>
    <t>Површина канала од поцинкованог лима</t>
  </si>
  <si>
    <t>ком.</t>
  </si>
  <si>
    <t xml:space="preserve">Противпожарне клапне дим. </t>
  </si>
  <si>
    <t>m2</t>
  </si>
  <si>
    <t>Клима комора капацитета V= 5.815 m3/h састављена из усисне и потисне секције са жалузинама, секције филтера, секције грејача и секција хладњака, секција плочастог рекуператора, секција потисног и одсисног вентилатора</t>
  </si>
  <si>
    <t>Противпожарне клапне дим.  1000x300 mm</t>
  </si>
  <si>
    <t xml:space="preserve">Решетке за убацивање и одсис просечних димензија </t>
  </si>
  <si>
    <t>600x600 mm</t>
  </si>
  <si>
    <t>95x6000 mm</t>
  </si>
  <si>
    <t>95x7200 mm</t>
  </si>
  <si>
    <t>Анемостати за убацивање ваздуха димензија  600x600 mm</t>
  </si>
  <si>
    <t>Канали повезани на ФЦ уређај преко калпне, Aermec FCL 64 и FCL 44</t>
  </si>
  <si>
    <t>Противкишна решетка са заштитном мрежом, (700x450)</t>
  </si>
  <si>
    <t>Клима комора капацитета V= 3.850 m3/h састављена из усисне и потисне секције са жалузинама, секције филтера, секције грејача и секција хладњака, секција плочастог рекуператора, секција потисног и одсисног вентилатора</t>
  </si>
  <si>
    <t>650x300 mm</t>
  </si>
  <si>
    <t>Решетке за извлачење ваздуха просечних димензија 600x600 mm</t>
  </si>
  <si>
    <t>Линијски дифузор за убацивање ваздуха, са два прикључка и два регулатора просечних димензија 140x2000 mm</t>
  </si>
  <si>
    <t>СИСТЕМ К10 - Деск 5. спрат</t>
  </si>
  <si>
    <t>СИСТЕМ К12 - Уредници  5. спрат</t>
  </si>
  <si>
    <t>Противкишна решетка са заштитном мрежом, (400x400)</t>
  </si>
  <si>
    <t>Објекат:             ПЕЦ и Стара Абердарева</t>
  </si>
  <si>
    <t>комплет</t>
  </si>
  <si>
    <t xml:space="preserve"> </t>
  </si>
  <si>
    <t>Каналска клима "Fujitsu"  (ARY45LH), капацитета 3.5000m3/h - 12.5kW</t>
  </si>
  <si>
    <t>Усисни пленум са две гране за везу са линијском решетком</t>
  </si>
  <si>
    <t>Линијски дифузори уграђени у спуштен плафон</t>
  </si>
  <si>
    <t xml:space="preserve">1950 х 138 mm  </t>
  </si>
  <si>
    <t>ABS преструјне решетке 600х600mm</t>
  </si>
  <si>
    <t>Излазни пленум са пет грана за везу са флексибилним цревима, са регулатором протока на свакој грани.</t>
  </si>
  <si>
    <t>Решетка за свежи отпадни ваздух са регулатором протока, са регулатором и филтером 500х1080 mm</t>
  </si>
  <si>
    <t>Флексибилна црева за повезивање линијских дифузора са потисним пленумима фи 200 mm</t>
  </si>
  <si>
    <t>m1</t>
  </si>
  <si>
    <t>Објекат:              Кошутњак - Производни центар</t>
  </si>
  <si>
    <t>Р. бр.</t>
  </si>
  <si>
    <t>ОПИС ПОЗИЦИЈЕ</t>
  </si>
  <si>
    <t>Јед. мере</t>
  </si>
  <si>
    <t>оквирна количина</t>
  </si>
  <si>
    <t>Јединична цена</t>
  </si>
  <si>
    <t>Укупна цена</t>
  </si>
  <si>
    <t>I</t>
  </si>
  <si>
    <t>СНИМАЊЕ И ЧИШЋЕЊЕ</t>
  </si>
  <si>
    <t>Детаљно снимање и чишћење канала за вентилацију и климатизацију, дистрибитивних елемената, противпожарних клапни и клима комора сувим поступком коришћењем специјалистичке опреме за уклањање депозита и постављањем зонских баријера испред места за улазак опреме и иза вакуум јединице са филтерском секцијом. Подразумева се коришћење робота и специјалних алата. Уз понуду доставити техничко каталошку документацију истих. Радио телевизија Србије је сврстана у другу категорију угрожености од пожара и велика пажња је посвећена споровођењу превентивних мера заштите од пожара као и провери квалитета извођења свих радова непосредно везаних за ПП заштиту. По завршеним радовима извршити микробиолошко испитивање на 5 места и израдити Извештај са приложеним резултатима микробиолошких испитивања.</t>
  </si>
  <si>
    <t>Обрачун позција по метру квадратном очишћене и дезинфиковане површине са свим пратећим радовима материјалима према опису. Детаљнији опис у наставку.</t>
  </si>
  <si>
    <t>Клима комора израђена од поцинкованог лима са више секција (усисна и потисна секциа са жалузинама, мешне секције, секције филтера, секција грејача, секција потисног и одсисног вентилатора) оквирна количина просечне клима коморе ~25m2</t>
  </si>
  <si>
    <t>Материјал</t>
  </si>
  <si>
    <r>
      <rPr>
        <sz val="11"/>
        <rFont val="Arial"/>
        <family val="2"/>
        <charset val="1"/>
      </rPr>
      <t>m</t>
    </r>
    <r>
      <rPr>
        <vertAlign val="superscript"/>
        <sz val="10"/>
        <rFont val="Times New Roman"/>
        <family val="1"/>
        <charset val="238"/>
      </rPr>
      <t>2</t>
    </r>
  </si>
  <si>
    <t>Рад</t>
  </si>
  <si>
    <t xml:space="preserve">Канал за вентилацију и климатизацију израђеног од поцинкованог лима. </t>
  </si>
  <si>
    <t>Противпожарна клапна</t>
  </si>
  <si>
    <t xml:space="preserve">Решетка за убацивање и одсис </t>
  </si>
  <si>
    <t>Анемостат са решетком димензија</t>
  </si>
  <si>
    <t xml:space="preserve">Дифузори за убацивање ваздуха </t>
  </si>
  <si>
    <t>Противкишна жалузина</t>
  </si>
  <si>
    <t>II</t>
  </si>
  <si>
    <t>ОСТАЛИ РАДОВИ</t>
  </si>
  <si>
    <r>
      <rPr>
        <sz val="11"/>
        <rFont val="Arial"/>
        <family val="2"/>
        <charset val="1"/>
      </rPr>
      <t xml:space="preserve">Достава </t>
    </r>
    <r>
      <rPr>
        <b/>
        <sz val="11"/>
        <rFont val="Arial"/>
        <family val="2"/>
        <charset val="1"/>
      </rPr>
      <t>Извештаја</t>
    </r>
    <r>
      <rPr>
        <sz val="11"/>
        <rFont val="Arial"/>
        <family val="2"/>
        <charset val="1"/>
      </rPr>
      <t xml:space="preserve"> који оверава Надзорни орган са спецификацијом извршених радова и описом затеченог стања. Саставни део Извештаја су: CD са видео записом стања система пре и после чишћења и сви релевантни докази за хемијско средство коришћено у процесу дезинфекције и санитације: МSDS, регистрација и сертификати.</t>
    </r>
  </si>
  <si>
    <r>
      <rPr>
        <b/>
        <sz val="11"/>
        <rFont val="Arial"/>
        <family val="2"/>
        <charset val="1"/>
      </rPr>
      <t xml:space="preserve">Микробиолошко испитивање </t>
    </r>
    <r>
      <rPr>
        <sz val="11"/>
        <rFont val="Arial"/>
        <family val="2"/>
        <charset val="1"/>
      </rPr>
      <t>узорака узетих из вентилационих канала после чишћења на, израда и достављање извештаја од стране неутралне овлашћене куће.</t>
    </r>
  </si>
  <si>
    <t>УКУПНА ВРЕДНОСТ</t>
  </si>
  <si>
    <t>Информације о понуђачу</t>
  </si>
  <si>
    <t>Назив:</t>
  </si>
  <si>
    <t>Седиште:</t>
  </si>
  <si>
    <t>Контакт:</t>
  </si>
  <si>
    <t>Датум понуде:</t>
  </si>
  <si>
    <t>Важење понуде:</t>
  </si>
  <si>
    <t>ПРЕДМЕР 
Чишћење и дезинфекција система климатизације
са поправком дотрајале изолације у објектима РТСа</t>
  </si>
  <si>
    <t>Вентилација дела објекта - Преплата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</si>
</sst>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sz val="11"/>
      <name val="Arial"/>
      <family val="2"/>
      <charset val="1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1"/>
      <name val="Arial"/>
      <family val="2"/>
      <charset val="1"/>
    </font>
    <font>
      <sz val="11"/>
      <name val="Arial"/>
      <family val="2"/>
      <charset val="238"/>
    </font>
    <font>
      <vertAlign val="superscript"/>
      <sz val="10"/>
      <name val="Times New Roman"/>
      <family val="1"/>
      <charset val="238"/>
    </font>
    <font>
      <b/>
      <sz val="11"/>
      <name val="Arial"/>
      <family val="2"/>
      <charset val="1"/>
    </font>
    <font>
      <b/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6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4" fontId="7" fillId="6" borderId="9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4" fontId="7" fillId="0" borderId="9" xfId="0" applyNumberFormat="1" applyFont="1" applyBorder="1" applyAlignment="1">
      <alignment horizontal="center" wrapText="1"/>
    </xf>
    <xf numFmtId="4" fontId="7" fillId="0" borderId="6" xfId="0" applyNumberFormat="1" applyFont="1" applyBorder="1" applyAlignment="1">
      <alignment horizontal="center" wrapText="1"/>
    </xf>
    <xf numFmtId="4" fontId="7" fillId="5" borderId="1" xfId="0" applyNumberFormat="1" applyFont="1" applyFill="1" applyBorder="1" applyAlignment="1">
      <alignment horizontal="center" wrapText="1"/>
    </xf>
    <xf numFmtId="4" fontId="7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vertic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0" fillId="0" borderId="16" xfId="0" applyBorder="1" applyAlignment="1">
      <alignment horizontal="center"/>
    </xf>
    <xf numFmtId="0" fontId="9" fillId="0" borderId="17" xfId="0" applyFont="1" applyBorder="1" applyAlignment="1">
      <alignment horizontal="left" wrapText="1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7" fillId="0" borderId="18" xfId="0" applyNumberFormat="1" applyFont="1" applyBorder="1" applyAlignment="1">
      <alignment horizontal="center" wrapText="1"/>
    </xf>
    <xf numFmtId="0" fontId="0" fillId="0" borderId="19" xfId="0" applyBorder="1"/>
    <xf numFmtId="0" fontId="0" fillId="0" borderId="25" xfId="0" applyBorder="1"/>
    <xf numFmtId="0" fontId="0" fillId="0" borderId="26" xfId="0" applyBorder="1"/>
    <xf numFmtId="0" fontId="13" fillId="0" borderId="27" xfId="0" applyFont="1" applyBorder="1"/>
    <xf numFmtId="0" fontId="13" fillId="0" borderId="30" xfId="0" applyFont="1" applyBorder="1"/>
    <xf numFmtId="0" fontId="0" fillId="0" borderId="30" xfId="0" applyBorder="1"/>
    <xf numFmtId="0" fontId="0" fillId="0" borderId="33" xfId="0" applyBorder="1"/>
    <xf numFmtId="0" fontId="0" fillId="0" borderId="34" xfId="0" applyBorder="1"/>
    <xf numFmtId="0" fontId="4" fillId="3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4" fontId="5" fillId="0" borderId="23" xfId="0" applyNumberFormat="1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6F9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8F2A1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A100-F99E-49D3-B142-96F621E387C8}">
  <dimension ref="A1:G104"/>
  <sheetViews>
    <sheetView tabSelected="1" topLeftCell="A7" zoomScale="95" zoomScaleNormal="95" workbookViewId="0">
      <selection activeCell="B27" sqref="B27"/>
    </sheetView>
  </sheetViews>
  <sheetFormatPr defaultColWidth="11.5703125" defaultRowHeight="14.25" x14ac:dyDescent="0.2"/>
  <cols>
    <col min="1" max="1" width="10.140625" customWidth="1"/>
    <col min="2" max="2" width="48.85546875" customWidth="1"/>
    <col min="3" max="3" width="11.5703125" style="1"/>
    <col min="4" max="4" width="15.42578125" style="4" customWidth="1"/>
    <col min="6" max="6" width="12.7109375" customWidth="1"/>
    <col min="257" max="257" width="10.140625" customWidth="1"/>
    <col min="258" max="258" width="48.85546875" customWidth="1"/>
    <col min="260" max="260" width="22.28515625" customWidth="1"/>
    <col min="513" max="513" width="10.140625" customWidth="1"/>
    <col min="514" max="514" width="48.85546875" customWidth="1"/>
    <col min="516" max="516" width="22.28515625" customWidth="1"/>
    <col min="769" max="769" width="10.140625" customWidth="1"/>
    <col min="770" max="770" width="48.85546875" customWidth="1"/>
    <col min="772" max="772" width="22.28515625" customWidth="1"/>
    <col min="1025" max="1025" width="10.140625" customWidth="1"/>
    <col min="1026" max="1026" width="48.85546875" customWidth="1"/>
    <col min="1028" max="1028" width="22.28515625" customWidth="1"/>
    <col min="1281" max="1281" width="10.140625" customWidth="1"/>
    <col min="1282" max="1282" width="48.85546875" customWidth="1"/>
    <col min="1284" max="1284" width="22.28515625" customWidth="1"/>
    <col min="1537" max="1537" width="10.140625" customWidth="1"/>
    <col min="1538" max="1538" width="48.85546875" customWidth="1"/>
    <col min="1540" max="1540" width="22.28515625" customWidth="1"/>
    <col min="1793" max="1793" width="10.140625" customWidth="1"/>
    <col min="1794" max="1794" width="48.85546875" customWidth="1"/>
    <col min="1796" max="1796" width="22.28515625" customWidth="1"/>
    <col min="2049" max="2049" width="10.140625" customWidth="1"/>
    <col min="2050" max="2050" width="48.85546875" customWidth="1"/>
    <col min="2052" max="2052" width="22.28515625" customWidth="1"/>
    <col min="2305" max="2305" width="10.140625" customWidth="1"/>
    <col min="2306" max="2306" width="48.85546875" customWidth="1"/>
    <col min="2308" max="2308" width="22.28515625" customWidth="1"/>
    <col min="2561" max="2561" width="10.140625" customWidth="1"/>
    <col min="2562" max="2562" width="48.85546875" customWidth="1"/>
    <col min="2564" max="2564" width="22.28515625" customWidth="1"/>
    <col min="2817" max="2817" width="10.140625" customWidth="1"/>
    <col min="2818" max="2818" width="48.85546875" customWidth="1"/>
    <col min="2820" max="2820" width="22.28515625" customWidth="1"/>
    <col min="3073" max="3073" width="10.140625" customWidth="1"/>
    <col min="3074" max="3074" width="48.85546875" customWidth="1"/>
    <col min="3076" max="3076" width="22.28515625" customWidth="1"/>
    <col min="3329" max="3329" width="10.140625" customWidth="1"/>
    <col min="3330" max="3330" width="48.85546875" customWidth="1"/>
    <col min="3332" max="3332" width="22.28515625" customWidth="1"/>
    <col min="3585" max="3585" width="10.140625" customWidth="1"/>
    <col min="3586" max="3586" width="48.85546875" customWidth="1"/>
    <col min="3588" max="3588" width="22.28515625" customWidth="1"/>
    <col min="3841" max="3841" width="10.140625" customWidth="1"/>
    <col min="3842" max="3842" width="48.85546875" customWidth="1"/>
    <col min="3844" max="3844" width="22.28515625" customWidth="1"/>
    <col min="4097" max="4097" width="10.140625" customWidth="1"/>
    <col min="4098" max="4098" width="48.85546875" customWidth="1"/>
    <col min="4100" max="4100" width="22.28515625" customWidth="1"/>
    <col min="4353" max="4353" width="10.140625" customWidth="1"/>
    <col min="4354" max="4354" width="48.85546875" customWidth="1"/>
    <col min="4356" max="4356" width="22.28515625" customWidth="1"/>
    <col min="4609" max="4609" width="10.140625" customWidth="1"/>
    <col min="4610" max="4610" width="48.85546875" customWidth="1"/>
    <col min="4612" max="4612" width="22.28515625" customWidth="1"/>
    <col min="4865" max="4865" width="10.140625" customWidth="1"/>
    <col min="4866" max="4866" width="48.85546875" customWidth="1"/>
    <col min="4868" max="4868" width="22.28515625" customWidth="1"/>
    <col min="5121" max="5121" width="10.140625" customWidth="1"/>
    <col min="5122" max="5122" width="48.85546875" customWidth="1"/>
    <col min="5124" max="5124" width="22.28515625" customWidth="1"/>
    <col min="5377" max="5377" width="10.140625" customWidth="1"/>
    <col min="5378" max="5378" width="48.85546875" customWidth="1"/>
    <col min="5380" max="5380" width="22.28515625" customWidth="1"/>
    <col min="5633" max="5633" width="10.140625" customWidth="1"/>
    <col min="5634" max="5634" width="48.85546875" customWidth="1"/>
    <col min="5636" max="5636" width="22.28515625" customWidth="1"/>
    <col min="5889" max="5889" width="10.140625" customWidth="1"/>
    <col min="5890" max="5890" width="48.85546875" customWidth="1"/>
    <col min="5892" max="5892" width="22.28515625" customWidth="1"/>
    <col min="6145" max="6145" width="10.140625" customWidth="1"/>
    <col min="6146" max="6146" width="48.85546875" customWidth="1"/>
    <col min="6148" max="6148" width="22.28515625" customWidth="1"/>
    <col min="6401" max="6401" width="10.140625" customWidth="1"/>
    <col min="6402" max="6402" width="48.85546875" customWidth="1"/>
    <col min="6404" max="6404" width="22.28515625" customWidth="1"/>
    <col min="6657" max="6657" width="10.140625" customWidth="1"/>
    <col min="6658" max="6658" width="48.85546875" customWidth="1"/>
    <col min="6660" max="6660" width="22.28515625" customWidth="1"/>
    <col min="6913" max="6913" width="10.140625" customWidth="1"/>
    <col min="6914" max="6914" width="48.85546875" customWidth="1"/>
    <col min="6916" max="6916" width="22.28515625" customWidth="1"/>
    <col min="7169" max="7169" width="10.140625" customWidth="1"/>
    <col min="7170" max="7170" width="48.85546875" customWidth="1"/>
    <col min="7172" max="7172" width="22.28515625" customWidth="1"/>
    <col min="7425" max="7425" width="10.140625" customWidth="1"/>
    <col min="7426" max="7426" width="48.85546875" customWidth="1"/>
    <col min="7428" max="7428" width="22.28515625" customWidth="1"/>
    <col min="7681" max="7681" width="10.140625" customWidth="1"/>
    <col min="7682" max="7682" width="48.85546875" customWidth="1"/>
    <col min="7684" max="7684" width="22.28515625" customWidth="1"/>
    <col min="7937" max="7937" width="10.140625" customWidth="1"/>
    <col min="7938" max="7938" width="48.85546875" customWidth="1"/>
    <col min="7940" max="7940" width="22.28515625" customWidth="1"/>
    <col min="8193" max="8193" width="10.140625" customWidth="1"/>
    <col min="8194" max="8194" width="48.85546875" customWidth="1"/>
    <col min="8196" max="8196" width="22.28515625" customWidth="1"/>
    <col min="8449" max="8449" width="10.140625" customWidth="1"/>
    <col min="8450" max="8450" width="48.85546875" customWidth="1"/>
    <col min="8452" max="8452" width="22.28515625" customWidth="1"/>
    <col min="8705" max="8705" width="10.140625" customWidth="1"/>
    <col min="8706" max="8706" width="48.85546875" customWidth="1"/>
    <col min="8708" max="8708" width="22.28515625" customWidth="1"/>
    <col min="8961" max="8961" width="10.140625" customWidth="1"/>
    <col min="8962" max="8962" width="48.85546875" customWidth="1"/>
    <col min="8964" max="8964" width="22.28515625" customWidth="1"/>
    <col min="9217" max="9217" width="10.140625" customWidth="1"/>
    <col min="9218" max="9218" width="48.85546875" customWidth="1"/>
    <col min="9220" max="9220" width="22.28515625" customWidth="1"/>
    <col min="9473" max="9473" width="10.140625" customWidth="1"/>
    <col min="9474" max="9474" width="48.85546875" customWidth="1"/>
    <col min="9476" max="9476" width="22.28515625" customWidth="1"/>
    <col min="9729" max="9729" width="10.140625" customWidth="1"/>
    <col min="9730" max="9730" width="48.85546875" customWidth="1"/>
    <col min="9732" max="9732" width="22.28515625" customWidth="1"/>
    <col min="9985" max="9985" width="10.140625" customWidth="1"/>
    <col min="9986" max="9986" width="48.85546875" customWidth="1"/>
    <col min="9988" max="9988" width="22.28515625" customWidth="1"/>
    <col min="10241" max="10241" width="10.140625" customWidth="1"/>
    <col min="10242" max="10242" width="48.85546875" customWidth="1"/>
    <col min="10244" max="10244" width="22.28515625" customWidth="1"/>
    <col min="10497" max="10497" width="10.140625" customWidth="1"/>
    <col min="10498" max="10498" width="48.85546875" customWidth="1"/>
    <col min="10500" max="10500" width="22.28515625" customWidth="1"/>
    <col min="10753" max="10753" width="10.140625" customWidth="1"/>
    <col min="10754" max="10754" width="48.85546875" customWidth="1"/>
    <col min="10756" max="10756" width="22.28515625" customWidth="1"/>
    <col min="11009" max="11009" width="10.140625" customWidth="1"/>
    <col min="11010" max="11010" width="48.85546875" customWidth="1"/>
    <col min="11012" max="11012" width="22.28515625" customWidth="1"/>
    <col min="11265" max="11265" width="10.140625" customWidth="1"/>
    <col min="11266" max="11266" width="48.85546875" customWidth="1"/>
    <col min="11268" max="11268" width="22.28515625" customWidth="1"/>
    <col min="11521" max="11521" width="10.140625" customWidth="1"/>
    <col min="11522" max="11522" width="48.85546875" customWidth="1"/>
    <col min="11524" max="11524" width="22.28515625" customWidth="1"/>
    <col min="11777" max="11777" width="10.140625" customWidth="1"/>
    <col min="11778" max="11778" width="48.85546875" customWidth="1"/>
    <col min="11780" max="11780" width="22.28515625" customWidth="1"/>
    <col min="12033" max="12033" width="10.140625" customWidth="1"/>
    <col min="12034" max="12034" width="48.85546875" customWidth="1"/>
    <col min="12036" max="12036" width="22.28515625" customWidth="1"/>
    <col min="12289" max="12289" width="10.140625" customWidth="1"/>
    <col min="12290" max="12290" width="48.85546875" customWidth="1"/>
    <col min="12292" max="12292" width="22.28515625" customWidth="1"/>
    <col min="12545" max="12545" width="10.140625" customWidth="1"/>
    <col min="12546" max="12546" width="48.85546875" customWidth="1"/>
    <col min="12548" max="12548" width="22.28515625" customWidth="1"/>
    <col min="12801" max="12801" width="10.140625" customWidth="1"/>
    <col min="12802" max="12802" width="48.85546875" customWidth="1"/>
    <col min="12804" max="12804" width="22.28515625" customWidth="1"/>
    <col min="13057" max="13057" width="10.140625" customWidth="1"/>
    <col min="13058" max="13058" width="48.85546875" customWidth="1"/>
    <col min="13060" max="13060" width="22.28515625" customWidth="1"/>
    <col min="13313" max="13313" width="10.140625" customWidth="1"/>
    <col min="13314" max="13314" width="48.85546875" customWidth="1"/>
    <col min="13316" max="13316" width="22.28515625" customWidth="1"/>
    <col min="13569" max="13569" width="10.140625" customWidth="1"/>
    <col min="13570" max="13570" width="48.85546875" customWidth="1"/>
    <col min="13572" max="13572" width="22.28515625" customWidth="1"/>
    <col min="13825" max="13825" width="10.140625" customWidth="1"/>
    <col min="13826" max="13826" width="48.85546875" customWidth="1"/>
    <col min="13828" max="13828" width="22.28515625" customWidth="1"/>
    <col min="14081" max="14081" width="10.140625" customWidth="1"/>
    <col min="14082" max="14082" width="48.85546875" customWidth="1"/>
    <col min="14084" max="14084" width="22.28515625" customWidth="1"/>
    <col min="14337" max="14337" width="10.140625" customWidth="1"/>
    <col min="14338" max="14338" width="48.85546875" customWidth="1"/>
    <col min="14340" max="14340" width="22.28515625" customWidth="1"/>
    <col min="14593" max="14593" width="10.140625" customWidth="1"/>
    <col min="14594" max="14594" width="48.85546875" customWidth="1"/>
    <col min="14596" max="14596" width="22.28515625" customWidth="1"/>
    <col min="14849" max="14849" width="10.140625" customWidth="1"/>
    <col min="14850" max="14850" width="48.85546875" customWidth="1"/>
    <col min="14852" max="14852" width="22.28515625" customWidth="1"/>
    <col min="15105" max="15105" width="10.140625" customWidth="1"/>
    <col min="15106" max="15106" width="48.85546875" customWidth="1"/>
    <col min="15108" max="15108" width="22.28515625" customWidth="1"/>
    <col min="15361" max="15361" width="10.140625" customWidth="1"/>
    <col min="15362" max="15362" width="48.85546875" customWidth="1"/>
    <col min="15364" max="15364" width="22.28515625" customWidth="1"/>
    <col min="15617" max="15617" width="10.140625" customWidth="1"/>
    <col min="15618" max="15618" width="48.85546875" customWidth="1"/>
    <col min="15620" max="15620" width="22.28515625" customWidth="1"/>
    <col min="15873" max="15873" width="10.140625" customWidth="1"/>
    <col min="15874" max="15874" width="48.85546875" customWidth="1"/>
    <col min="15876" max="15876" width="22.28515625" customWidth="1"/>
    <col min="16129" max="16129" width="10.140625" customWidth="1"/>
    <col min="16130" max="16130" width="48.85546875" customWidth="1"/>
    <col min="16132" max="16132" width="22.28515625" customWidth="1"/>
  </cols>
  <sheetData>
    <row r="1" spans="1:6" ht="61.5" customHeight="1" thickBot="1" x14ac:dyDescent="0.25">
      <c r="A1" s="66" t="s">
        <v>68</v>
      </c>
      <c r="B1" s="66"/>
      <c r="C1" s="66"/>
      <c r="D1" s="66"/>
      <c r="E1" s="66"/>
      <c r="F1" s="66"/>
    </row>
    <row r="2" spans="1:6" ht="6" customHeight="1" x14ac:dyDescent="0.2">
      <c r="A2" s="67"/>
      <c r="B2" s="67"/>
      <c r="C2" s="67"/>
      <c r="D2" s="67"/>
      <c r="E2" s="67"/>
      <c r="F2" s="67"/>
    </row>
    <row r="3" spans="1:6" ht="28.5" x14ac:dyDescent="0.2">
      <c r="A3" s="14" t="s">
        <v>37</v>
      </c>
      <c r="B3" s="15" t="s">
        <v>38</v>
      </c>
      <c r="C3" s="16" t="s">
        <v>39</v>
      </c>
      <c r="D3" s="17" t="s">
        <v>40</v>
      </c>
      <c r="E3" s="18" t="s">
        <v>41</v>
      </c>
      <c r="F3" s="19" t="s">
        <v>42</v>
      </c>
    </row>
    <row r="4" spans="1:6" ht="40.5" customHeight="1" x14ac:dyDescent="0.2">
      <c r="A4" s="20" t="s">
        <v>43</v>
      </c>
      <c r="B4" s="21" t="s">
        <v>44</v>
      </c>
      <c r="C4" s="22"/>
      <c r="D4" s="23"/>
      <c r="E4" s="24"/>
      <c r="F4" s="25"/>
    </row>
    <row r="5" spans="1:6" s="2" customFormat="1" ht="144" customHeight="1" x14ac:dyDescent="0.2">
      <c r="A5" s="14"/>
      <c r="B5" s="68" t="s">
        <v>45</v>
      </c>
      <c r="C5" s="69"/>
      <c r="D5" s="69"/>
      <c r="E5" s="69"/>
      <c r="F5" s="70"/>
    </row>
    <row r="6" spans="1:6" s="2" customFormat="1" ht="39.75" customHeight="1" x14ac:dyDescent="0.2">
      <c r="B6" s="76" t="s">
        <v>46</v>
      </c>
      <c r="C6" s="77"/>
      <c r="D6" s="77"/>
      <c r="E6" s="77"/>
      <c r="F6" s="78"/>
    </row>
    <row r="7" spans="1:6" s="2" customFormat="1" ht="85.5" x14ac:dyDescent="0.2">
      <c r="A7" s="26">
        <v>1</v>
      </c>
      <c r="B7" s="27" t="s">
        <v>47</v>
      </c>
      <c r="C7" s="28"/>
      <c r="D7" s="29"/>
      <c r="E7" s="30"/>
      <c r="F7" s="31"/>
    </row>
    <row r="8" spans="1:6" s="2" customFormat="1" ht="15.75" x14ac:dyDescent="0.2">
      <c r="A8" s="26"/>
      <c r="B8" s="27" t="s">
        <v>48</v>
      </c>
      <c r="C8" s="28" t="s">
        <v>49</v>
      </c>
      <c r="D8" s="32">
        <f>D53+D71</f>
        <v>2</v>
      </c>
      <c r="E8" s="33"/>
      <c r="F8" s="34">
        <f>D8*E8</f>
        <v>0</v>
      </c>
    </row>
    <row r="9" spans="1:6" s="2" customFormat="1" ht="15.75" x14ac:dyDescent="0.2">
      <c r="A9" s="26"/>
      <c r="B9" s="27" t="s">
        <v>50</v>
      </c>
      <c r="C9" s="28" t="s">
        <v>49</v>
      </c>
      <c r="D9" s="32">
        <f>D8</f>
        <v>2</v>
      </c>
      <c r="E9" s="33"/>
      <c r="F9" s="34">
        <f>D9*E9</f>
        <v>0</v>
      </c>
    </row>
    <row r="10" spans="1:6" s="2" customFormat="1" ht="28.5" x14ac:dyDescent="0.2">
      <c r="A10" s="26">
        <v>2</v>
      </c>
      <c r="B10" s="27" t="s">
        <v>51</v>
      </c>
      <c r="C10" s="28"/>
      <c r="D10" s="35"/>
      <c r="E10" s="36"/>
      <c r="F10" s="37"/>
    </row>
    <row r="11" spans="1:6" s="2" customFormat="1" ht="33" customHeight="1" x14ac:dyDescent="0.2">
      <c r="A11" s="26"/>
      <c r="B11" s="27" t="s">
        <v>48</v>
      </c>
      <c r="C11" s="28" t="s">
        <v>49</v>
      </c>
      <c r="D11" s="32">
        <f>D64+D66+D80+D100*0.63+D102+D104</f>
        <v>415.95</v>
      </c>
      <c r="E11" s="33"/>
      <c r="F11" s="34">
        <f>D11*E11</f>
        <v>0</v>
      </c>
    </row>
    <row r="12" spans="1:6" s="2" customFormat="1" ht="15.75" x14ac:dyDescent="0.2">
      <c r="A12" s="26"/>
      <c r="B12" s="27" t="s">
        <v>50</v>
      </c>
      <c r="C12" s="28" t="s">
        <v>49</v>
      </c>
      <c r="D12" s="32">
        <f>D11</f>
        <v>415.95</v>
      </c>
      <c r="E12" s="33"/>
      <c r="F12" s="34">
        <f>D12*E12</f>
        <v>0</v>
      </c>
    </row>
    <row r="13" spans="1:6" s="2" customFormat="1" ht="30" customHeight="1" x14ac:dyDescent="0.2">
      <c r="A13" s="26">
        <v>3</v>
      </c>
      <c r="B13" s="27" t="s">
        <v>52</v>
      </c>
      <c r="C13" s="28"/>
      <c r="D13" s="35"/>
      <c r="E13" s="36"/>
      <c r="F13" s="37"/>
    </row>
    <row r="14" spans="1:6" s="2" customFormat="1" ht="15.75" x14ac:dyDescent="0.2">
      <c r="A14" s="26"/>
      <c r="B14" s="27" t="s">
        <v>48</v>
      </c>
      <c r="C14" s="28" t="s">
        <v>49</v>
      </c>
      <c r="D14" s="32">
        <f>D68*(0.7*0.45)+D82*0.4*0.4+D98*0.5*1.08</f>
        <v>1.4900000000000002</v>
      </c>
      <c r="E14" s="33"/>
      <c r="F14" s="34">
        <f>D14*E14</f>
        <v>0</v>
      </c>
    </row>
    <row r="15" spans="1:6" s="2" customFormat="1" ht="15.75" x14ac:dyDescent="0.2">
      <c r="A15" s="26"/>
      <c r="B15" s="27" t="s">
        <v>50</v>
      </c>
      <c r="C15" s="28" t="s">
        <v>49</v>
      </c>
      <c r="D15" s="32">
        <f>D14</f>
        <v>1.4900000000000002</v>
      </c>
      <c r="E15" s="33"/>
      <c r="F15" s="34">
        <f>D15*E15</f>
        <v>0</v>
      </c>
    </row>
    <row r="16" spans="1:6" s="2" customFormat="1" ht="30.75" customHeight="1" x14ac:dyDescent="0.2">
      <c r="A16" s="26">
        <v>4</v>
      </c>
      <c r="B16" s="27" t="s">
        <v>53</v>
      </c>
      <c r="C16" s="28"/>
      <c r="D16" s="29"/>
      <c r="E16" s="38"/>
      <c r="F16" s="34"/>
    </row>
    <row r="17" spans="1:6" s="2" customFormat="1" ht="15.75" x14ac:dyDescent="0.2">
      <c r="A17" s="26"/>
      <c r="B17" s="27" t="s">
        <v>48</v>
      </c>
      <c r="C17" s="28" t="s">
        <v>49</v>
      </c>
      <c r="D17" s="39">
        <f>D58*0.6*0.6+D59*0.095*6+D60*0.095*7.2+D76*0.6*0.6+D96*0.6*0.6</f>
        <v>11.795999999999999</v>
      </c>
      <c r="E17" s="38"/>
      <c r="F17" s="34">
        <f>D17*E17</f>
        <v>0</v>
      </c>
    </row>
    <row r="18" spans="1:6" s="2" customFormat="1" ht="15.75" x14ac:dyDescent="0.2">
      <c r="A18" s="26"/>
      <c r="B18" s="27" t="s">
        <v>50</v>
      </c>
      <c r="C18" s="28" t="s">
        <v>49</v>
      </c>
      <c r="D18" s="39">
        <f>D17</f>
        <v>11.795999999999999</v>
      </c>
      <c r="E18" s="38"/>
      <c r="F18" s="34">
        <f>D18*E18</f>
        <v>0</v>
      </c>
    </row>
    <row r="19" spans="1:6" s="2" customFormat="1" ht="31.5" customHeight="1" x14ac:dyDescent="0.2">
      <c r="A19" s="26">
        <v>5</v>
      </c>
      <c r="B19" s="27" t="s">
        <v>54</v>
      </c>
      <c r="C19" s="40"/>
      <c r="D19" s="41"/>
      <c r="E19" s="42"/>
      <c r="F19" s="37"/>
    </row>
    <row r="20" spans="1:6" s="2" customFormat="1" ht="15.75" x14ac:dyDescent="0.2">
      <c r="A20" s="26"/>
      <c r="B20" s="27" t="s">
        <v>48</v>
      </c>
      <c r="C20" s="28" t="s">
        <v>49</v>
      </c>
      <c r="D20" s="39">
        <f>(D62)*0.6*0.6</f>
        <v>3.5999999999999996</v>
      </c>
      <c r="E20" s="33"/>
      <c r="F20" s="34">
        <f>D20*E20</f>
        <v>0</v>
      </c>
    </row>
    <row r="21" spans="1:6" s="2" customFormat="1" ht="15.75" x14ac:dyDescent="0.2">
      <c r="A21" s="26"/>
      <c r="B21" s="27" t="s">
        <v>50</v>
      </c>
      <c r="C21" s="28" t="s">
        <v>49</v>
      </c>
      <c r="D21" s="39">
        <f>D20</f>
        <v>3.5999999999999996</v>
      </c>
      <c r="E21" s="33"/>
      <c r="F21" s="34">
        <f>D21*E21</f>
        <v>0</v>
      </c>
    </row>
    <row r="22" spans="1:6" s="2" customFormat="1" ht="27" customHeight="1" x14ac:dyDescent="0.2">
      <c r="A22" s="26">
        <v>6</v>
      </c>
      <c r="B22" s="27" t="s">
        <v>55</v>
      </c>
      <c r="C22" s="40"/>
      <c r="D22" s="41"/>
      <c r="E22" s="42"/>
      <c r="F22" s="37"/>
    </row>
    <row r="23" spans="1:6" s="2" customFormat="1" ht="15.75" x14ac:dyDescent="0.2">
      <c r="A23" s="26"/>
      <c r="B23" s="27" t="s">
        <v>48</v>
      </c>
      <c r="C23" s="28" t="s">
        <v>49</v>
      </c>
      <c r="D23" s="39">
        <f>D78*2*0.14</f>
        <v>5.8800000000000008</v>
      </c>
      <c r="E23" s="33"/>
      <c r="F23" s="34">
        <f>D23*E23</f>
        <v>0</v>
      </c>
    </row>
    <row r="24" spans="1:6" s="2" customFormat="1" ht="15.75" x14ac:dyDescent="0.2">
      <c r="A24" s="26"/>
      <c r="B24" s="27" t="s">
        <v>50</v>
      </c>
      <c r="C24" s="28" t="s">
        <v>49</v>
      </c>
      <c r="D24" s="39">
        <f>D23</f>
        <v>5.8800000000000008</v>
      </c>
      <c r="E24" s="33"/>
      <c r="F24" s="34">
        <f>D24*E24</f>
        <v>0</v>
      </c>
    </row>
    <row r="25" spans="1:6" s="2" customFormat="1" ht="28.5" customHeight="1" x14ac:dyDescent="0.2">
      <c r="A25" s="26">
        <v>7</v>
      </c>
      <c r="B25" s="27" t="s">
        <v>56</v>
      </c>
      <c r="C25" s="40"/>
      <c r="D25" s="41"/>
      <c r="E25" s="42"/>
      <c r="F25" s="37"/>
    </row>
    <row r="26" spans="1:6" s="2" customFormat="1" ht="15.75" x14ac:dyDescent="0.2">
      <c r="A26" s="26"/>
      <c r="B26" s="27" t="s">
        <v>48</v>
      </c>
      <c r="C26" s="28" t="s">
        <v>49</v>
      </c>
      <c r="D26" s="29">
        <f>D68*0.7*0.45+D82*0.4*0.4</f>
        <v>0.95000000000000007</v>
      </c>
      <c r="E26" s="33"/>
      <c r="F26" s="34">
        <f>D26*E26</f>
        <v>0</v>
      </c>
    </row>
    <row r="27" spans="1:6" s="2" customFormat="1" ht="15.75" x14ac:dyDescent="0.2">
      <c r="A27" s="26"/>
      <c r="B27" s="27" t="s">
        <v>50</v>
      </c>
      <c r="C27" s="28" t="s">
        <v>49</v>
      </c>
      <c r="D27" s="29">
        <f>D26</f>
        <v>0.95000000000000007</v>
      </c>
      <c r="E27" s="33"/>
      <c r="F27" s="34">
        <f>D27*E27</f>
        <v>0</v>
      </c>
    </row>
    <row r="28" spans="1:6" s="2" customFormat="1" x14ac:dyDescent="0.2">
      <c r="A28" s="26"/>
      <c r="B28" s="27"/>
      <c r="C28" s="40"/>
      <c r="D28" s="41"/>
      <c r="E28" s="43"/>
      <c r="F28" s="44"/>
    </row>
    <row r="29" spans="1:6" s="2" customFormat="1" ht="15" x14ac:dyDescent="0.2">
      <c r="A29" s="45" t="s">
        <v>57</v>
      </c>
      <c r="B29" s="46" t="s">
        <v>58</v>
      </c>
      <c r="C29" s="47"/>
      <c r="D29" s="48"/>
      <c r="E29" s="48"/>
      <c r="F29" s="49"/>
    </row>
    <row r="30" spans="1:6" s="2" customFormat="1" ht="129" x14ac:dyDescent="0.2">
      <c r="A30" s="26">
        <v>8</v>
      </c>
      <c r="B30" s="50" t="s">
        <v>59</v>
      </c>
      <c r="C30" s="40"/>
      <c r="D30" s="41"/>
      <c r="E30" s="42"/>
      <c r="F30" s="37"/>
    </row>
    <row r="31" spans="1:6" s="2" customFormat="1" x14ac:dyDescent="0.2">
      <c r="A31" s="26"/>
      <c r="B31" s="27" t="s">
        <v>48</v>
      </c>
      <c r="C31" s="40" t="s">
        <v>25</v>
      </c>
      <c r="D31" s="41">
        <v>0</v>
      </c>
      <c r="E31" s="42"/>
      <c r="F31" s="34">
        <f>D31*E31</f>
        <v>0</v>
      </c>
    </row>
    <row r="32" spans="1:6" s="2" customFormat="1" x14ac:dyDescent="0.2">
      <c r="A32" s="26"/>
      <c r="B32" s="27" t="s">
        <v>50</v>
      </c>
      <c r="C32" s="40" t="s">
        <v>25</v>
      </c>
      <c r="D32" s="41">
        <v>1</v>
      </c>
      <c r="E32" s="42"/>
      <c r="F32" s="34">
        <f>D32*E32</f>
        <v>0</v>
      </c>
    </row>
    <row r="33" spans="1:7" s="2" customFormat="1" ht="57.75" x14ac:dyDescent="0.2">
      <c r="A33" s="26">
        <v>9</v>
      </c>
      <c r="B33" s="51" t="s">
        <v>60</v>
      </c>
      <c r="C33" s="40"/>
      <c r="D33" s="41"/>
      <c r="E33" s="42"/>
      <c r="F33" s="37"/>
    </row>
    <row r="34" spans="1:7" s="2" customFormat="1" x14ac:dyDescent="0.2">
      <c r="A34" s="26"/>
      <c r="B34" s="27" t="s">
        <v>48</v>
      </c>
      <c r="C34" s="40" t="s">
        <v>0</v>
      </c>
      <c r="D34" s="41">
        <v>4</v>
      </c>
      <c r="E34" s="42"/>
      <c r="F34" s="34">
        <f>D34*E34</f>
        <v>0</v>
      </c>
    </row>
    <row r="35" spans="1:7" s="2" customFormat="1" x14ac:dyDescent="0.2">
      <c r="A35" s="26"/>
      <c r="B35" s="27" t="s">
        <v>50</v>
      </c>
      <c r="C35" s="40" t="s">
        <v>0</v>
      </c>
      <c r="D35" s="41">
        <v>4</v>
      </c>
      <c r="E35" s="42"/>
      <c r="F35" s="34">
        <f>D35*E35</f>
        <v>0</v>
      </c>
    </row>
    <row r="36" spans="1:7" s="2" customFormat="1" x14ac:dyDescent="0.2">
      <c r="A36" s="52"/>
      <c r="B36" s="53"/>
      <c r="C36" s="54"/>
      <c r="D36" s="55"/>
      <c r="E36" s="42"/>
      <c r="F36" s="56"/>
    </row>
    <row r="37" spans="1:7" s="2" customFormat="1" ht="16.5" thickBot="1" x14ac:dyDescent="0.3">
      <c r="A37" s="57"/>
      <c r="B37" s="71" t="s">
        <v>61</v>
      </c>
      <c r="C37" s="72"/>
      <c r="D37" s="73"/>
      <c r="E37" s="74">
        <f>SUM(F7:F35)</f>
        <v>0</v>
      </c>
      <c r="F37" s="75"/>
    </row>
    <row r="38" spans="1:7" s="2" customFormat="1" ht="15" thickBot="1" x14ac:dyDescent="0.25">
      <c r="A38"/>
      <c r="B38"/>
      <c r="C38" s="1"/>
      <c r="D38" s="4"/>
      <c r="E38"/>
      <c r="F38"/>
    </row>
    <row r="39" spans="1:7" ht="24.75" customHeight="1" thickBot="1" x14ac:dyDescent="0.25">
      <c r="A39" s="58"/>
      <c r="B39" s="90" t="s">
        <v>62</v>
      </c>
      <c r="C39" s="91"/>
      <c r="D39" s="91"/>
      <c r="E39" s="91"/>
      <c r="F39" s="91"/>
      <c r="G39" s="92"/>
    </row>
    <row r="40" spans="1:7" ht="18.75" x14ac:dyDescent="0.3">
      <c r="A40" s="59"/>
      <c r="B40" s="60" t="s">
        <v>63</v>
      </c>
      <c r="C40" s="83"/>
      <c r="D40" s="83"/>
      <c r="E40" s="83"/>
      <c r="F40" s="83"/>
      <c r="G40" s="84"/>
    </row>
    <row r="41" spans="1:7" ht="18.75" x14ac:dyDescent="0.3">
      <c r="A41" s="59"/>
      <c r="B41" s="61" t="s">
        <v>64</v>
      </c>
      <c r="C41" s="85"/>
      <c r="D41" s="85"/>
      <c r="E41" s="85"/>
      <c r="F41" s="85"/>
      <c r="G41" s="86"/>
    </row>
    <row r="42" spans="1:7" ht="12.75" x14ac:dyDescent="0.2">
      <c r="A42" s="59"/>
      <c r="B42" s="62" t="s">
        <v>65</v>
      </c>
      <c r="C42" s="79"/>
      <c r="D42" s="79"/>
      <c r="E42" s="79"/>
      <c r="F42" s="79"/>
      <c r="G42" s="80"/>
    </row>
    <row r="43" spans="1:7" ht="12.75" x14ac:dyDescent="0.2">
      <c r="A43" s="59"/>
      <c r="B43" s="87"/>
      <c r="C43" s="88"/>
      <c r="D43" s="88"/>
      <c r="E43" s="88"/>
      <c r="F43" s="88"/>
      <c r="G43" s="89"/>
    </row>
    <row r="44" spans="1:7" ht="12.75" x14ac:dyDescent="0.2">
      <c r="A44" s="59"/>
      <c r="B44" s="62" t="s">
        <v>66</v>
      </c>
      <c r="C44" s="79"/>
      <c r="D44" s="79"/>
      <c r="E44" s="79"/>
      <c r="F44" s="79"/>
      <c r="G44" s="80"/>
    </row>
    <row r="45" spans="1:7" ht="13.5" thickBot="1" x14ac:dyDescent="0.25">
      <c r="A45" s="63"/>
      <c r="B45" s="64" t="s">
        <v>67</v>
      </c>
      <c r="C45" s="81"/>
      <c r="D45" s="81"/>
      <c r="E45" s="81"/>
      <c r="F45" s="81"/>
      <c r="G45" s="82"/>
    </row>
    <row r="46" spans="1:7" ht="12.75" x14ac:dyDescent="0.2">
      <c r="C46" s="4"/>
      <c r="E46" s="4"/>
      <c r="F46" s="4"/>
      <c r="G46" s="4"/>
    </row>
    <row r="47" spans="1:7" ht="12.75" x14ac:dyDescent="0.2">
      <c r="C47" s="4"/>
      <c r="E47" s="4"/>
      <c r="F47" s="4"/>
      <c r="G47" s="4"/>
    </row>
    <row r="48" spans="1:7" ht="12.75" x14ac:dyDescent="0.2">
      <c r="C48" s="4"/>
      <c r="E48" s="4"/>
      <c r="F48" s="4"/>
      <c r="G48" s="4"/>
    </row>
    <row r="49" spans="1:6" ht="25.5" x14ac:dyDescent="0.2">
      <c r="A49" s="11"/>
      <c r="B49" s="12" t="s">
        <v>2</v>
      </c>
      <c r="C49" s="13" t="s">
        <v>3</v>
      </c>
      <c r="D49" s="13" t="s">
        <v>1</v>
      </c>
    </row>
    <row r="50" spans="1:6" ht="20.25" x14ac:dyDescent="0.2">
      <c r="A50" s="65" t="s">
        <v>24</v>
      </c>
      <c r="B50" s="65"/>
      <c r="C50" s="65"/>
      <c r="D50" s="65"/>
    </row>
    <row r="51" spans="1:6" x14ac:dyDescent="0.2">
      <c r="A51" s="2"/>
      <c r="B51" s="2"/>
      <c r="C51" s="3"/>
      <c r="D51" s="5"/>
      <c r="E51" s="2"/>
      <c r="F51" s="2"/>
    </row>
    <row r="52" spans="1:6" s="2" customFormat="1" ht="30.75" customHeight="1" x14ac:dyDescent="0.2">
      <c r="A52" s="6"/>
      <c r="B52" s="7" t="s">
        <v>21</v>
      </c>
      <c r="C52" s="8"/>
      <c r="D52" s="9"/>
    </row>
    <row r="53" spans="1:6" ht="63.75" x14ac:dyDescent="0.2">
      <c r="A53" s="2"/>
      <c r="B53" s="2" t="s">
        <v>8</v>
      </c>
      <c r="C53" s="3" t="s">
        <v>5</v>
      </c>
      <c r="D53" s="5">
        <v>1</v>
      </c>
      <c r="E53" s="2"/>
      <c r="F53" s="2"/>
    </row>
    <row r="54" spans="1:6" x14ac:dyDescent="0.2">
      <c r="A54" s="2"/>
      <c r="B54" s="2"/>
      <c r="C54" s="3"/>
      <c r="D54" s="5"/>
      <c r="E54" s="2"/>
      <c r="F54" s="2"/>
    </row>
    <row r="55" spans="1:6" x14ac:dyDescent="0.2">
      <c r="A55" s="2"/>
      <c r="B55" s="2" t="s">
        <v>9</v>
      </c>
      <c r="C55" s="3" t="s">
        <v>5</v>
      </c>
      <c r="D55" s="5">
        <v>4</v>
      </c>
      <c r="E55" s="2"/>
      <c r="F55" s="2"/>
    </row>
    <row r="56" spans="1:6" x14ac:dyDescent="0.2">
      <c r="A56" s="2"/>
      <c r="B56" s="2"/>
      <c r="C56" s="3"/>
      <c r="D56" s="5"/>
      <c r="E56" s="2"/>
      <c r="F56" s="2"/>
    </row>
    <row r="57" spans="1:6" ht="12.75" x14ac:dyDescent="0.2">
      <c r="A57" s="2"/>
      <c r="B57" s="2" t="s">
        <v>10</v>
      </c>
      <c r="C57" s="2"/>
      <c r="D57" s="2"/>
      <c r="E57" s="2"/>
      <c r="F57" s="2"/>
    </row>
    <row r="58" spans="1:6" x14ac:dyDescent="0.2">
      <c r="A58" s="2"/>
      <c r="B58" s="2" t="s">
        <v>11</v>
      </c>
      <c r="C58" s="3" t="s">
        <v>5</v>
      </c>
      <c r="D58" s="5">
        <v>12</v>
      </c>
      <c r="E58" s="2"/>
      <c r="F58" s="2"/>
    </row>
    <row r="59" spans="1:6" x14ac:dyDescent="0.2">
      <c r="A59" s="2"/>
      <c r="B59" s="2" t="s">
        <v>12</v>
      </c>
      <c r="C59" s="3" t="s">
        <v>5</v>
      </c>
      <c r="D59" s="5">
        <v>2</v>
      </c>
      <c r="E59" s="2"/>
      <c r="F59" s="2"/>
    </row>
    <row r="60" spans="1:6" x14ac:dyDescent="0.2">
      <c r="A60" s="2"/>
      <c r="B60" s="2" t="s">
        <v>13</v>
      </c>
      <c r="C60" s="3" t="s">
        <v>5</v>
      </c>
      <c r="D60" s="5">
        <v>4</v>
      </c>
      <c r="E60" s="2"/>
      <c r="F60" s="2"/>
    </row>
    <row r="61" spans="1:6" x14ac:dyDescent="0.2">
      <c r="A61" s="2"/>
      <c r="B61" s="2"/>
      <c r="C61" s="3"/>
      <c r="D61" s="5"/>
      <c r="E61" s="2"/>
      <c r="F61" s="2"/>
    </row>
    <row r="62" spans="1:6" ht="25.5" x14ac:dyDescent="0.2">
      <c r="A62" s="2"/>
      <c r="B62" s="2" t="s">
        <v>14</v>
      </c>
      <c r="C62" s="3" t="s">
        <v>5</v>
      </c>
      <c r="D62" s="5">
        <v>10</v>
      </c>
      <c r="E62" s="2"/>
      <c r="F62" s="2"/>
    </row>
    <row r="63" spans="1:6" x14ac:dyDescent="0.2">
      <c r="A63" s="2"/>
      <c r="B63" s="2"/>
      <c r="C63" s="3"/>
      <c r="D63" s="5"/>
      <c r="E63" s="2"/>
      <c r="F63" s="2"/>
    </row>
    <row r="64" spans="1:6" ht="25.5" x14ac:dyDescent="0.2">
      <c r="A64" s="2"/>
      <c r="B64" s="2" t="s">
        <v>15</v>
      </c>
      <c r="C64" s="3" t="s">
        <v>5</v>
      </c>
      <c r="D64" s="5">
        <v>7</v>
      </c>
      <c r="E64" s="2"/>
      <c r="F64" s="2"/>
    </row>
    <row r="65" spans="1:6" x14ac:dyDescent="0.2">
      <c r="A65" s="2"/>
      <c r="B65" s="2"/>
      <c r="C65" s="3"/>
      <c r="D65" s="5"/>
      <c r="E65" s="2"/>
      <c r="F65" s="2"/>
    </row>
    <row r="66" spans="1:6" x14ac:dyDescent="0.2">
      <c r="A66" s="2"/>
      <c r="B66" s="2" t="s">
        <v>4</v>
      </c>
      <c r="C66" s="3" t="s">
        <v>7</v>
      </c>
      <c r="D66" s="5">
        <f>109+119</f>
        <v>228</v>
      </c>
      <c r="E66" s="2"/>
      <c r="F66" s="2"/>
    </row>
    <row r="67" spans="1:6" x14ac:dyDescent="0.2">
      <c r="A67" s="2"/>
      <c r="B67" s="2"/>
      <c r="C67" s="3"/>
      <c r="D67" s="5"/>
      <c r="E67" s="2"/>
      <c r="F67" s="2"/>
    </row>
    <row r="68" spans="1:6" ht="50.25" customHeight="1" x14ac:dyDescent="0.2">
      <c r="A68" s="2"/>
      <c r="B68" s="2" t="s">
        <v>16</v>
      </c>
      <c r="C68" s="3" t="s">
        <v>5</v>
      </c>
      <c r="D68" s="5">
        <v>2</v>
      </c>
      <c r="E68" s="2"/>
      <c r="F68" s="2"/>
    </row>
    <row r="69" spans="1:6" x14ac:dyDescent="0.2">
      <c r="A69" s="2"/>
      <c r="B69" s="2"/>
      <c r="C69" s="3"/>
      <c r="D69" s="5"/>
      <c r="E69" s="2"/>
      <c r="F69" s="2"/>
    </row>
    <row r="70" spans="1:6" x14ac:dyDescent="0.2">
      <c r="A70" s="6"/>
      <c r="B70" s="7" t="s">
        <v>22</v>
      </c>
      <c r="C70" s="8"/>
      <c r="D70" s="9"/>
      <c r="E70" s="2"/>
      <c r="F70" s="2"/>
    </row>
    <row r="71" spans="1:6" s="2" customFormat="1" ht="72.75" customHeight="1" x14ac:dyDescent="0.2">
      <c r="B71" s="2" t="s">
        <v>17</v>
      </c>
      <c r="C71" s="3" t="s">
        <v>5</v>
      </c>
      <c r="D71" s="5">
        <v>1</v>
      </c>
    </row>
    <row r="72" spans="1:6" x14ac:dyDescent="0.2">
      <c r="A72" s="2"/>
      <c r="B72" s="2"/>
      <c r="C72" s="3"/>
      <c r="D72" s="5"/>
      <c r="E72" s="2"/>
      <c r="F72" s="2"/>
    </row>
    <row r="73" spans="1:6" x14ac:dyDescent="0.2">
      <c r="A73" s="2"/>
      <c r="B73" s="2" t="s">
        <v>6</v>
      </c>
      <c r="C73" s="3"/>
      <c r="D73" s="5"/>
      <c r="E73" s="2"/>
      <c r="F73" s="2"/>
    </row>
    <row r="74" spans="1:6" x14ac:dyDescent="0.2">
      <c r="A74" s="2"/>
      <c r="B74" s="2" t="s">
        <v>18</v>
      </c>
      <c r="C74" s="3" t="s">
        <v>5</v>
      </c>
      <c r="D74" s="5">
        <v>2</v>
      </c>
      <c r="E74" s="2"/>
      <c r="F74" s="2"/>
    </row>
    <row r="75" spans="1:6" x14ac:dyDescent="0.2">
      <c r="A75" s="2"/>
      <c r="B75" s="2"/>
      <c r="C75" s="3"/>
      <c r="D75" s="5"/>
      <c r="E75" s="2"/>
      <c r="F75" s="2"/>
    </row>
    <row r="76" spans="1:6" ht="25.5" x14ac:dyDescent="0.2">
      <c r="A76" s="2"/>
      <c r="B76" s="2" t="s">
        <v>19</v>
      </c>
      <c r="C76" s="3" t="s">
        <v>5</v>
      </c>
      <c r="D76" s="5">
        <v>6</v>
      </c>
      <c r="E76" s="2"/>
      <c r="F76" s="2"/>
    </row>
    <row r="77" spans="1:6" x14ac:dyDescent="0.2">
      <c r="A77" s="2"/>
      <c r="B77" s="2"/>
      <c r="C77" s="3"/>
      <c r="D77" s="5"/>
      <c r="E77" s="2"/>
      <c r="F77" s="2"/>
    </row>
    <row r="78" spans="1:6" ht="38.25" x14ac:dyDescent="0.2">
      <c r="A78" s="2"/>
      <c r="B78" s="2" t="s">
        <v>20</v>
      </c>
      <c r="C78" s="3" t="s">
        <v>5</v>
      </c>
      <c r="D78" s="5">
        <v>21</v>
      </c>
      <c r="E78" s="2"/>
      <c r="F78" s="2"/>
    </row>
    <row r="79" spans="1:6" x14ac:dyDescent="0.2">
      <c r="A79" s="2"/>
      <c r="B79" s="2"/>
      <c r="C79" s="3"/>
      <c r="D79" s="5"/>
      <c r="E79" s="2"/>
      <c r="F79" s="2"/>
    </row>
    <row r="80" spans="1:6" x14ac:dyDescent="0.2">
      <c r="A80" s="2"/>
      <c r="B80" s="2" t="s">
        <v>4</v>
      </c>
      <c r="C80" s="3" t="s">
        <v>7</v>
      </c>
      <c r="D80" s="5">
        <f>43+93</f>
        <v>136</v>
      </c>
      <c r="E80" s="2"/>
      <c r="F80" s="2"/>
    </row>
    <row r="81" spans="1:6" x14ac:dyDescent="0.2">
      <c r="A81" s="2"/>
      <c r="B81" s="2"/>
      <c r="C81" s="3"/>
      <c r="D81" s="5"/>
      <c r="E81" s="2"/>
      <c r="F81" s="2"/>
    </row>
    <row r="82" spans="1:6" ht="25.5" x14ac:dyDescent="0.2">
      <c r="A82" s="2"/>
      <c r="B82" s="2" t="s">
        <v>23</v>
      </c>
      <c r="C82" s="3" t="s">
        <v>5</v>
      </c>
      <c r="D82" s="5">
        <v>2</v>
      </c>
      <c r="E82" s="2"/>
      <c r="F82" s="2"/>
    </row>
    <row r="83" spans="1:6" x14ac:dyDescent="0.2">
      <c r="A83" s="2"/>
      <c r="B83" s="2"/>
      <c r="C83" s="3"/>
      <c r="D83" s="5"/>
      <c r="E83" s="2"/>
      <c r="F83" s="2"/>
    </row>
    <row r="84" spans="1:6" x14ac:dyDescent="0.2">
      <c r="A84" s="2"/>
      <c r="B84" s="2"/>
      <c r="C84" s="3"/>
      <c r="D84" s="5"/>
      <c r="E84" s="2"/>
      <c r="F84" s="2"/>
    </row>
    <row r="85" spans="1:6" x14ac:dyDescent="0.2">
      <c r="A85" s="2"/>
      <c r="B85" s="2"/>
      <c r="C85" s="3"/>
      <c r="D85" s="5"/>
      <c r="E85" s="2"/>
      <c r="F85" s="2"/>
    </row>
    <row r="87" spans="1:6" ht="20.25" x14ac:dyDescent="0.2">
      <c r="A87" s="65" t="s">
        <v>36</v>
      </c>
      <c r="B87" s="65"/>
      <c r="C87" s="65"/>
      <c r="D87" s="65"/>
    </row>
    <row r="89" spans="1:6" x14ac:dyDescent="0.2">
      <c r="A89" s="2"/>
      <c r="B89" s="2"/>
      <c r="D89" s="5"/>
    </row>
    <row r="90" spans="1:6" x14ac:dyDescent="0.2">
      <c r="A90" s="6"/>
      <c r="B90" s="7" t="s">
        <v>69</v>
      </c>
      <c r="C90" s="8"/>
      <c r="D90" s="9"/>
      <c r="E90" s="2"/>
      <c r="F90" s="2"/>
    </row>
    <row r="91" spans="1:6" ht="25.5" x14ac:dyDescent="0.2">
      <c r="B91" s="2" t="s">
        <v>27</v>
      </c>
      <c r="C91" s="3" t="s">
        <v>5</v>
      </c>
      <c r="D91" s="5">
        <v>2</v>
      </c>
    </row>
    <row r="92" spans="1:6" x14ac:dyDescent="0.2">
      <c r="B92" s="2"/>
      <c r="C92" s="3"/>
      <c r="D92" s="5"/>
    </row>
    <row r="93" spans="1:6" ht="12.75" x14ac:dyDescent="0.2">
      <c r="A93" s="2"/>
      <c r="B93" s="2" t="s">
        <v>29</v>
      </c>
      <c r="C93" s="2"/>
      <c r="D93" s="10"/>
    </row>
    <row r="94" spans="1:6" x14ac:dyDescent="0.2">
      <c r="A94" s="2"/>
      <c r="B94" s="2" t="s">
        <v>30</v>
      </c>
      <c r="C94" s="3" t="s">
        <v>5</v>
      </c>
      <c r="D94" s="5">
        <v>10</v>
      </c>
    </row>
    <row r="95" spans="1:6" x14ac:dyDescent="0.2">
      <c r="A95" s="2"/>
      <c r="B95" s="2"/>
      <c r="C95" s="3"/>
      <c r="D95" s="5"/>
    </row>
    <row r="96" spans="1:6" x14ac:dyDescent="0.2">
      <c r="A96" s="2"/>
      <c r="B96" s="2" t="s">
        <v>31</v>
      </c>
      <c r="C96" s="3" t="s">
        <v>5</v>
      </c>
      <c r="D96" s="5">
        <v>4</v>
      </c>
    </row>
    <row r="97" spans="2:4" x14ac:dyDescent="0.2">
      <c r="B97" s="2" t="s">
        <v>26</v>
      </c>
      <c r="C97" s="3"/>
      <c r="D97" s="5"/>
    </row>
    <row r="98" spans="2:4" ht="25.5" x14ac:dyDescent="0.2">
      <c r="B98" s="2" t="s">
        <v>33</v>
      </c>
      <c r="C98" s="3" t="s">
        <v>5</v>
      </c>
      <c r="D98" s="5">
        <v>1</v>
      </c>
    </row>
    <row r="99" spans="2:4" x14ac:dyDescent="0.2">
      <c r="B99" s="2"/>
      <c r="C99" s="3"/>
      <c r="D99" s="5"/>
    </row>
    <row r="100" spans="2:4" ht="25.5" x14ac:dyDescent="0.2">
      <c r="B100" s="2" t="s">
        <v>34</v>
      </c>
      <c r="C100" s="3" t="s">
        <v>35</v>
      </c>
      <c r="D100" s="5">
        <v>65</v>
      </c>
    </row>
    <row r="102" spans="2:4" ht="38.25" x14ac:dyDescent="0.2">
      <c r="B102" s="2" t="s">
        <v>32</v>
      </c>
      <c r="C102" s="3" t="s">
        <v>5</v>
      </c>
      <c r="D102" s="5">
        <v>2</v>
      </c>
    </row>
    <row r="103" spans="2:4" x14ac:dyDescent="0.2">
      <c r="B103" s="2"/>
    </row>
    <row r="104" spans="2:4" ht="25.5" x14ac:dyDescent="0.2">
      <c r="B104" s="2" t="s">
        <v>28</v>
      </c>
      <c r="C104" s="3" t="s">
        <v>5</v>
      </c>
      <c r="D104" s="5">
        <v>2</v>
      </c>
    </row>
  </sheetData>
  <sheetProtection selectLockedCells="1" selectUnlockedCells="1"/>
  <mergeCells count="15">
    <mergeCell ref="A50:D50"/>
    <mergeCell ref="A87:D87"/>
    <mergeCell ref="A1:F1"/>
    <mergeCell ref="A2:F2"/>
    <mergeCell ref="B5:F5"/>
    <mergeCell ref="B37:D37"/>
    <mergeCell ref="E37:F37"/>
    <mergeCell ref="B6:F6"/>
    <mergeCell ref="C44:G44"/>
    <mergeCell ref="C45:G45"/>
    <mergeCell ref="C40:G40"/>
    <mergeCell ref="C41:G41"/>
    <mergeCell ref="C42:G42"/>
    <mergeCell ref="B43:G43"/>
    <mergeCell ref="B39:G39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 klima komore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Jovanovic</dc:creator>
  <cp:keywords>Klasifikacija: NEKLASIFIKOVANO</cp:keywords>
  <cp:lastModifiedBy>Djordje Jovanovic </cp:lastModifiedBy>
  <cp:revision>3</cp:revision>
  <cp:lastPrinted>2025-10-20T10:20:32Z</cp:lastPrinted>
  <dcterms:created xsi:type="dcterms:W3CDTF">1601-01-01T00:00:00Z</dcterms:created>
  <dcterms:modified xsi:type="dcterms:W3CDTF">2025-11-12T13:01:56Z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lekomSerbiaKLASIFIKACIJA">
    <vt:lpwstr>Neklasifikovano</vt:lpwstr>
  </property>
  <property fmtid="{D5CDD505-2E9C-101B-9397-08002B2CF9AE}" pid="3" name="TitusGUID">
    <vt:lpwstr>6d611929-94c5-4969-addf-8add575012e3</vt:lpwstr>
  </property>
</Properties>
</file>